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SheetTabs="0" xWindow="360" yWindow="420" windowWidth="18675" windowHeight="11475"/>
  </bookViews>
  <sheets>
    <sheet name="Feuil1" sheetId="1" r:id="rId1"/>
  </sheets>
  <calcPr calcId="145621"/>
</workbook>
</file>

<file path=xl/calcChain.xml><?xml version="1.0" encoding="utf-8"?>
<calcChain xmlns="http://schemas.openxmlformats.org/spreadsheetml/2006/main">
  <c r="H14" i="1" l="1"/>
  <c r="I14" i="1"/>
  <c r="I15" i="1" s="1"/>
  <c r="H15" i="1"/>
  <c r="J14" i="1" l="1"/>
  <c r="K14" i="1"/>
  <c r="J9" i="1"/>
  <c r="J15" i="1" s="1"/>
  <c r="K9" i="1"/>
  <c r="K15" i="1" l="1"/>
  <c r="A37" i="1"/>
  <c r="M34" i="1"/>
  <c r="L34" i="1"/>
  <c r="K34" i="1"/>
  <c r="J34" i="1"/>
  <c r="I34" i="1"/>
  <c r="H34" i="1"/>
  <c r="G34" i="1"/>
  <c r="F34" i="1"/>
  <c r="E34" i="1"/>
  <c r="D34" i="1"/>
  <c r="C34" i="1"/>
  <c r="B34" i="1"/>
  <c r="B35" i="1" s="1"/>
  <c r="F24" i="1"/>
  <c r="E24" i="1"/>
  <c r="D24" i="1"/>
  <c r="C24" i="1"/>
  <c r="F23" i="1"/>
  <c r="F25" i="1" s="1"/>
  <c r="E23" i="1"/>
  <c r="D23" i="1"/>
  <c r="C23" i="1"/>
  <c r="C25" i="1" s="1"/>
  <c r="C26" i="1" s="1"/>
  <c r="E22" i="1"/>
  <c r="F22" i="1" s="1"/>
  <c r="F26" i="1" s="1"/>
  <c r="G20" i="1"/>
  <c r="E14" i="1"/>
  <c r="G24" i="1"/>
  <c r="G23" i="1"/>
  <c r="H9" i="1"/>
  <c r="E9" i="1"/>
  <c r="E15" i="1" s="1"/>
  <c r="G21" i="1"/>
  <c r="I9" i="1"/>
  <c r="G25" i="1" l="1"/>
  <c r="D25" i="1"/>
  <c r="D26" i="1" s="1"/>
  <c r="C35" i="1"/>
  <c r="C36" i="1" s="1"/>
  <c r="G35" i="1"/>
  <c r="G36" i="1" s="1"/>
  <c r="K35" i="1"/>
  <c r="K36" i="1" s="1"/>
  <c r="E25" i="1"/>
  <c r="E26" i="1" s="1"/>
  <c r="E35" i="1"/>
  <c r="E36" i="1" s="1"/>
  <c r="I35" i="1"/>
  <c r="I36" i="1" s="1"/>
  <c r="M35" i="1"/>
  <c r="M36" i="1" s="1"/>
  <c r="B36" i="1"/>
  <c r="G22" i="1"/>
  <c r="D35" i="1"/>
  <c r="D36" i="1" s="1"/>
  <c r="H35" i="1"/>
  <c r="H36" i="1" s="1"/>
  <c r="L35" i="1"/>
  <c r="L36" i="1" s="1"/>
  <c r="F35" i="1"/>
  <c r="F36" i="1" s="1"/>
  <c r="J35" i="1"/>
  <c r="J36" i="1" s="1"/>
  <c r="G26" i="1" l="1"/>
</calcChain>
</file>

<file path=xl/sharedStrings.xml><?xml version="1.0" encoding="utf-8"?>
<sst xmlns="http://schemas.openxmlformats.org/spreadsheetml/2006/main" count="50" uniqueCount="35">
  <si>
    <t>Marché en cours</t>
  </si>
  <si>
    <t xml:space="preserve">Intitulé </t>
  </si>
  <si>
    <t>Montant</t>
  </si>
  <si>
    <t>Réalisation d'une route</t>
  </si>
  <si>
    <t>Durée (mois)</t>
  </si>
  <si>
    <t xml:space="preserve">travaux de confortemment </t>
  </si>
  <si>
    <t>Marché futures</t>
  </si>
  <si>
    <t xml:space="preserve">Lisière autouroute Blida </t>
  </si>
  <si>
    <t>Contourneent de la ville de Médéa</t>
  </si>
  <si>
    <t>S/Total 1</t>
  </si>
  <si>
    <t>Total</t>
  </si>
  <si>
    <t>Soumission</t>
  </si>
  <si>
    <t>CRA</t>
  </si>
  <si>
    <t>CBE</t>
  </si>
  <si>
    <t>CG</t>
  </si>
  <si>
    <t>Non</t>
  </si>
  <si>
    <t>ASS Mensuelle</t>
  </si>
  <si>
    <t>Situation mensuelle mensuelle</t>
  </si>
  <si>
    <t xml:space="preserve"> </t>
  </si>
  <si>
    <t>Facturation mensuelle</t>
  </si>
  <si>
    <t>Encours cumulé 2 mois</t>
  </si>
  <si>
    <t>Finacement</t>
  </si>
  <si>
    <t>Encaissé</t>
  </si>
  <si>
    <t>Reste à encaisser</t>
  </si>
  <si>
    <t>Total 1</t>
  </si>
  <si>
    <t>Total 2</t>
  </si>
  <si>
    <t>Date de lancement</t>
  </si>
  <si>
    <t>Nature (Public/Privé)</t>
  </si>
  <si>
    <t>Maitre d'ouvrage</t>
  </si>
  <si>
    <t>Marché futurs 
(y compris attribués non encore signés)</t>
  </si>
  <si>
    <t>TOTAL GLOBAL</t>
  </si>
  <si>
    <t xml:space="preserve">PLAN DE CHARGE </t>
  </si>
  <si>
    <t>Montant des travaux restant à réaliser</t>
  </si>
  <si>
    <t>Montant des travaux réalisés</t>
  </si>
  <si>
    <t>Marchés en cours
(y compris signés non entamés)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</si>
</sst>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C]mmm\-yy;@"/>
    <numFmt numFmtId="165" formatCode="#,##0.00\ &quot;DA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3" fontId="0" fillId="0" borderId="0" xfId="0" applyNumberFormat="1" applyProtection="1">
      <protection locked="0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3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27" xfId="0" applyNumberFormat="1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14" fontId="0" fillId="0" borderId="31" xfId="0" applyNumberFormat="1" applyBorder="1" applyAlignment="1" applyProtection="1">
      <alignment horizontal="center" vertical="center"/>
      <protection locked="0"/>
    </xf>
    <xf numFmtId="165" fontId="0" fillId="0" borderId="31" xfId="0" applyNumberFormat="1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14" fontId="0" fillId="0" borderId="29" xfId="0" applyNumberFormat="1" applyBorder="1" applyAlignment="1" applyProtection="1">
      <alignment horizontal="center" vertical="center"/>
      <protection locked="0"/>
    </xf>
    <xf numFmtId="165" fontId="0" fillId="0" borderId="29" xfId="0" applyNumberFormat="1" applyBorder="1" applyAlignment="1" applyProtection="1">
      <alignment horizontal="center" vertical="center"/>
      <protection locked="0"/>
    </xf>
    <xf numFmtId="49" fontId="0" fillId="0" borderId="33" xfId="0" applyNumberFormat="1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14" fontId="0" fillId="0" borderId="30" xfId="0" applyNumberFormat="1" applyBorder="1" applyAlignment="1" applyProtection="1">
      <alignment horizontal="center" vertical="center"/>
      <protection locked="0"/>
    </xf>
    <xf numFmtId="165" fontId="0" fillId="0" borderId="30" xfId="0" applyNumberFormat="1" applyBorder="1" applyAlignment="1" applyProtection="1">
      <alignment horizontal="center" vertical="center"/>
      <protection locked="0"/>
    </xf>
    <xf numFmtId="165" fontId="1" fillId="0" borderId="31" xfId="0" applyNumberFormat="1" applyFont="1" applyBorder="1" applyAlignment="1" applyProtection="1">
      <alignment horizontal="center" vertical="center"/>
      <protection locked="0"/>
    </xf>
    <xf numFmtId="165" fontId="1" fillId="0" borderId="29" xfId="0" applyNumberFormat="1" applyFont="1" applyBorder="1" applyAlignment="1" applyProtection="1">
      <alignment horizontal="center" vertical="center"/>
      <protection locked="0"/>
    </xf>
    <xf numFmtId="165" fontId="1" fillId="0" borderId="30" xfId="0" applyNumberFormat="1" applyFon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3" fontId="0" fillId="0" borderId="8" xfId="0" applyNumberForma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3" fontId="0" fillId="0" borderId="9" xfId="0" applyNumberForma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49" fontId="0" fillId="2" borderId="10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3" fontId="1" fillId="2" borderId="10" xfId="0" applyNumberFormat="1" applyFont="1" applyFill="1" applyBorder="1" applyAlignment="1" applyProtection="1">
      <alignment horizontal="center" vertical="center"/>
      <protection locked="0"/>
    </xf>
    <xf numFmtId="3" fontId="1" fillId="2" borderId="6" xfId="0" applyNumberFormat="1" applyFont="1" applyFill="1" applyBorder="1" applyAlignment="1" applyProtection="1">
      <alignment horizontal="center" vertical="center"/>
      <protection locked="0"/>
    </xf>
    <xf numFmtId="3" fontId="0" fillId="0" borderId="13" xfId="0" applyNumberFormat="1" applyBorder="1" applyAlignment="1" applyProtection="1">
      <alignment horizontal="center" vertical="center"/>
      <protection locked="0"/>
    </xf>
    <xf numFmtId="3" fontId="0" fillId="0" borderId="4" xfId="0" applyNumberFormat="1" applyBorder="1" applyAlignment="1" applyProtection="1">
      <alignment horizontal="center" vertical="center"/>
      <protection locked="0"/>
    </xf>
    <xf numFmtId="3" fontId="1" fillId="2" borderId="18" xfId="0" applyNumberFormat="1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vertical="center" wrapText="1"/>
      <protection locked="0"/>
    </xf>
    <xf numFmtId="49" fontId="1" fillId="0" borderId="11" xfId="0" applyNumberFormat="1" applyFont="1" applyBorder="1" applyAlignment="1" applyProtection="1">
      <alignment vertical="center" wrapText="1"/>
      <protection locked="0"/>
    </xf>
    <xf numFmtId="3" fontId="1" fillId="0" borderId="15" xfId="0" applyNumberFormat="1" applyFont="1" applyBorder="1" applyAlignment="1" applyProtection="1">
      <alignment horizontal="center" vertical="center"/>
      <protection locked="0"/>
    </xf>
    <xf numFmtId="3" fontId="1" fillId="0" borderId="2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4" fontId="1" fillId="0" borderId="20" xfId="0" applyNumberFormat="1" applyFont="1" applyBorder="1" applyAlignment="1" applyProtection="1">
      <alignment horizontal="center" vertical="center" wrapText="1"/>
      <protection locked="0"/>
    </xf>
    <xf numFmtId="164" fontId="1" fillId="0" borderId="20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 wrapText="1"/>
      <protection locked="0"/>
    </xf>
    <xf numFmtId="3" fontId="0" fillId="0" borderId="26" xfId="0" applyNumberFormat="1" applyBorder="1" applyAlignment="1" applyProtection="1">
      <alignment horizontal="center" vertical="center"/>
      <protection locked="0"/>
    </xf>
    <xf numFmtId="49" fontId="1" fillId="0" borderId="9" xfId="0" applyNumberFormat="1" applyFont="1" applyBorder="1" applyAlignment="1" applyProtection="1">
      <alignment horizontal="center" vertical="center" wrapText="1"/>
      <protection locked="0"/>
    </xf>
    <xf numFmtId="3" fontId="0" fillId="0" borderId="17" xfId="0" applyNumberFormat="1" applyBorder="1" applyAlignment="1" applyProtection="1">
      <alignment horizontal="center" vertical="center" wrapText="1"/>
      <protection locked="0"/>
    </xf>
    <xf numFmtId="3" fontId="0" fillId="0" borderId="17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1" fillId="0" borderId="24" xfId="0" applyNumberFormat="1" applyFont="1" applyBorder="1" applyAlignment="1" applyProtection="1">
      <alignment horizontal="center" vertical="center" wrapText="1"/>
      <protection locked="0"/>
    </xf>
    <xf numFmtId="3" fontId="0" fillId="0" borderId="23" xfId="0" applyNumberFormat="1" applyBorder="1" applyAlignment="1" applyProtection="1">
      <alignment horizontal="center" vertical="center" wrapText="1"/>
      <protection locked="0"/>
    </xf>
    <xf numFmtId="3" fontId="0" fillId="0" borderId="23" xfId="0" applyNumberForma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3" fontId="0" fillId="0" borderId="20" xfId="0" applyNumberForma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49" fontId="1" fillId="7" borderId="1" xfId="0" applyNumberFormat="1" applyFont="1" applyFill="1" applyBorder="1" applyAlignment="1" applyProtection="1">
      <alignment horizontal="center" vertical="center" wrapText="1"/>
    </xf>
    <xf numFmtId="165" fontId="1" fillId="7" borderId="1" xfId="0" applyNumberFormat="1" applyFont="1" applyFill="1" applyBorder="1" applyAlignment="1" applyProtection="1">
      <alignment horizontal="center" vertical="center"/>
    </xf>
    <xf numFmtId="165" fontId="0" fillId="5" borderId="31" xfId="0" applyNumberFormat="1" applyFill="1" applyBorder="1" applyAlignment="1" applyProtection="1">
      <alignment horizontal="center" vertical="center"/>
      <protection locked="0"/>
    </xf>
    <xf numFmtId="165" fontId="0" fillId="5" borderId="29" xfId="0" applyNumberFormat="1" applyFill="1" applyBorder="1" applyAlignment="1" applyProtection="1">
      <alignment horizontal="center" vertical="center"/>
      <protection locked="0"/>
    </xf>
    <xf numFmtId="165" fontId="0" fillId="5" borderId="30" xfId="0" applyNumberFormat="1" applyFill="1" applyBorder="1" applyAlignment="1" applyProtection="1">
      <alignment horizontal="center" vertical="center"/>
      <protection locked="0"/>
    </xf>
    <xf numFmtId="165" fontId="3" fillId="8" borderId="15" xfId="0" applyNumberFormat="1" applyFont="1" applyFill="1" applyBorder="1" applyAlignment="1" applyProtection="1">
      <alignment horizontal="center" vertical="center"/>
    </xf>
    <xf numFmtId="165" fontId="3" fillId="8" borderId="19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protection locked="0"/>
    </xf>
    <xf numFmtId="14" fontId="4" fillId="0" borderId="19" xfId="0" applyNumberFormat="1" applyFont="1" applyBorder="1" applyAlignment="1" applyProtection="1">
      <alignment horizontal="center"/>
      <protection locked="0"/>
    </xf>
    <xf numFmtId="1" fontId="0" fillId="0" borderId="31" xfId="0" applyNumberFormat="1" applyBorder="1" applyAlignment="1" applyProtection="1">
      <alignment horizontal="center" vertical="center"/>
      <protection locked="0"/>
    </xf>
    <xf numFmtId="165" fontId="1" fillId="7" borderId="20" xfId="0" applyNumberFormat="1" applyFont="1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4" borderId="1" xfId="0" applyFill="1" applyBorder="1" applyAlignment="1" applyProtection="1">
      <alignment vertical="center"/>
    </xf>
    <xf numFmtId="0" fontId="1" fillId="4" borderId="2" xfId="0" applyFont="1" applyFill="1" applyBorder="1" applyAlignment="1" applyProtection="1">
      <alignment vertical="center"/>
    </xf>
    <xf numFmtId="0" fontId="1" fillId="4" borderId="1" xfId="0" applyFont="1" applyFill="1" applyBorder="1" applyAlignment="1" applyProtection="1">
      <alignment vertical="center"/>
    </xf>
    <xf numFmtId="49" fontId="6" fillId="6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6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6" borderId="16" xfId="0" applyNumberFormat="1" applyFont="1" applyFill="1" applyBorder="1" applyAlignment="1" applyProtection="1">
      <alignment horizontal="center" vertical="center" wrapText="1"/>
      <protection locked="0"/>
    </xf>
    <xf numFmtId="49" fontId="6" fillId="6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6" borderId="34" xfId="0" applyNumberFormat="1" applyFont="1" applyFill="1" applyBorder="1" applyAlignment="1" applyProtection="1">
      <alignment horizontal="center" vertical="center" wrapText="1"/>
      <protection locked="0"/>
    </xf>
    <xf numFmtId="49" fontId="6" fillId="6" borderId="19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3" fontId="0" fillId="0" borderId="16" xfId="0" applyNumberFormat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3" fontId="0" fillId="0" borderId="19" xfId="0" applyNumberFormat="1" applyBorder="1" applyAlignment="1" applyProtection="1">
      <alignment horizontal="center" vertical="center" wrapText="1"/>
      <protection locked="0"/>
    </xf>
    <xf numFmtId="3" fontId="2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/>
    </xf>
    <xf numFmtId="0" fontId="4" fillId="8" borderId="34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32" xfId="0" applyFont="1" applyFill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49" fontId="5" fillId="8" borderId="2" xfId="0" applyNumberFormat="1" applyFont="1" applyFill="1" applyBorder="1" applyAlignment="1" applyProtection="1">
      <alignment horizontal="left" vertical="center" wrapText="1"/>
    </xf>
    <xf numFmtId="49" fontId="5" fillId="8" borderId="11" xfId="0" applyNumberFormat="1" applyFont="1" applyFill="1" applyBorder="1" applyAlignment="1" applyProtection="1">
      <alignment horizontal="left" vertical="center" wrapText="1"/>
    </xf>
    <xf numFmtId="49" fontId="5" fillId="8" borderId="20" xfId="0" applyNumberFormat="1" applyFont="1" applyFill="1" applyBorder="1" applyAlignment="1" applyProtection="1">
      <alignment horizontal="left" vertical="center" wrapText="1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49" fontId="1" fillId="0" borderId="15" xfId="0" applyNumberFormat="1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66675</xdr:rowOff>
    </xdr:from>
    <xdr:to>
      <xdr:col>0</xdr:col>
      <xdr:colOff>2295525</xdr:colOff>
      <xdr:row>3</xdr:row>
      <xdr:rowOff>305115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66700"/>
          <a:ext cx="2238375" cy="628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showRowColHeaders="0" tabSelected="1" workbookViewId="0">
      <selection activeCell="G41" sqref="G41"/>
    </sheetView>
  </sheetViews>
  <sheetFormatPr baseColWidth="10" defaultRowHeight="15" x14ac:dyDescent="0.25"/>
  <cols>
    <col min="1" max="1" width="35.42578125" style="1" customWidth="1"/>
    <col min="2" max="2" width="20.7109375" style="2" customWidth="1"/>
    <col min="3" max="4" width="20.7109375" style="1" customWidth="1"/>
    <col min="5" max="5" width="20.7109375" style="3" customWidth="1"/>
    <col min="6" max="7" width="20.7109375" style="1" customWidth="1"/>
    <col min="8" max="9" width="20.7109375" style="3" customWidth="1"/>
    <col min="10" max="11" width="20.7109375" style="1" customWidth="1"/>
    <col min="12" max="16384" width="11.42578125" style="1"/>
  </cols>
  <sheetData>
    <row r="1" spans="1:11" ht="15.75" thickBot="1" x14ac:dyDescent="0.3"/>
    <row r="2" spans="1:11" x14ac:dyDescent="0.25">
      <c r="B2" s="76" t="s">
        <v>31</v>
      </c>
      <c r="C2" s="77"/>
      <c r="D2" s="77"/>
      <c r="E2" s="77"/>
      <c r="F2" s="77"/>
      <c r="G2" s="77"/>
      <c r="H2" s="77"/>
      <c r="I2" s="77"/>
      <c r="J2" s="77"/>
      <c r="K2" s="78"/>
    </row>
    <row r="3" spans="1:11" ht="15.75" thickBot="1" x14ac:dyDescent="0.3">
      <c r="B3" s="79"/>
      <c r="C3" s="80"/>
      <c r="D3" s="80"/>
      <c r="E3" s="80"/>
      <c r="F3" s="80"/>
      <c r="G3" s="80"/>
      <c r="H3" s="80"/>
      <c r="I3" s="80"/>
      <c r="J3" s="80"/>
      <c r="K3" s="81"/>
    </row>
    <row r="4" spans="1:11" ht="37.5" customHeight="1" thickBot="1" x14ac:dyDescent="0.3">
      <c r="A4" s="69"/>
      <c r="B4" s="4" t="s">
        <v>1</v>
      </c>
      <c r="C4" s="5" t="s">
        <v>27</v>
      </c>
      <c r="D4" s="5" t="s">
        <v>28</v>
      </c>
      <c r="E4" s="5" t="s">
        <v>2</v>
      </c>
      <c r="F4" s="5" t="s">
        <v>26</v>
      </c>
      <c r="G4" s="5" t="s">
        <v>4</v>
      </c>
      <c r="H4" s="6" t="s">
        <v>33</v>
      </c>
      <c r="I4" s="6" t="s">
        <v>32</v>
      </c>
      <c r="J4" s="6" t="s">
        <v>22</v>
      </c>
      <c r="K4" s="6" t="s">
        <v>23</v>
      </c>
    </row>
    <row r="5" spans="1:11" ht="26.25" customHeight="1" x14ac:dyDescent="0.25">
      <c r="A5" s="98" t="s">
        <v>34</v>
      </c>
      <c r="B5" s="7"/>
      <c r="C5" s="8"/>
      <c r="D5" s="8"/>
      <c r="E5" s="63"/>
      <c r="F5" s="9"/>
      <c r="G5" s="70"/>
      <c r="H5" s="10"/>
      <c r="I5" s="10"/>
      <c r="J5" s="10"/>
      <c r="K5" s="10"/>
    </row>
    <row r="6" spans="1:11" ht="26.25" customHeight="1" x14ac:dyDescent="0.25">
      <c r="A6" s="99"/>
      <c r="B6" s="11"/>
      <c r="C6" s="12"/>
      <c r="D6" s="12"/>
      <c r="E6" s="64"/>
      <c r="F6" s="13"/>
      <c r="G6" s="70"/>
      <c r="H6" s="14"/>
      <c r="I6" s="14"/>
      <c r="J6" s="14"/>
      <c r="K6" s="14"/>
    </row>
    <row r="7" spans="1:11" ht="26.25" customHeight="1" x14ac:dyDescent="0.25">
      <c r="A7" s="99"/>
      <c r="B7" s="11"/>
      <c r="C7" s="12"/>
      <c r="D7" s="12"/>
      <c r="E7" s="64"/>
      <c r="F7" s="13"/>
      <c r="G7" s="70"/>
      <c r="H7" s="14"/>
      <c r="I7" s="14"/>
      <c r="J7" s="14"/>
      <c r="K7" s="14"/>
    </row>
    <row r="8" spans="1:11" ht="26.25" customHeight="1" thickBot="1" x14ac:dyDescent="0.3">
      <c r="A8" s="99"/>
      <c r="B8" s="15"/>
      <c r="C8" s="16"/>
      <c r="D8" s="16"/>
      <c r="E8" s="65"/>
      <c r="F8" s="17"/>
      <c r="G8" s="70"/>
      <c r="H8" s="18"/>
      <c r="I8" s="18"/>
      <c r="J8" s="18"/>
      <c r="K8" s="18"/>
    </row>
    <row r="9" spans="1:11" ht="23.25" customHeight="1" thickBot="1" x14ac:dyDescent="0.3">
      <c r="A9" s="100"/>
      <c r="B9" s="61" t="s">
        <v>24</v>
      </c>
      <c r="C9" s="72"/>
      <c r="D9" s="73"/>
      <c r="E9" s="62">
        <f>SUM(E5:E8)</f>
        <v>0</v>
      </c>
      <c r="F9" s="74"/>
      <c r="G9" s="75"/>
      <c r="H9" s="71">
        <f>SUM(H5:H8)</f>
        <v>0</v>
      </c>
      <c r="I9" s="62">
        <f>SUM(I5:I8)</f>
        <v>0</v>
      </c>
      <c r="J9" s="62">
        <f>SUM(J5:J8)</f>
        <v>0</v>
      </c>
      <c r="K9" s="62">
        <f>SUM(K5:K8)</f>
        <v>0</v>
      </c>
    </row>
    <row r="10" spans="1:11" ht="25.5" customHeight="1" x14ac:dyDescent="0.25">
      <c r="A10" s="98" t="s">
        <v>29</v>
      </c>
      <c r="B10" s="7"/>
      <c r="C10" s="8"/>
      <c r="D10" s="8"/>
      <c r="E10" s="63"/>
      <c r="F10" s="9"/>
      <c r="G10" s="8"/>
      <c r="H10" s="10"/>
      <c r="I10" s="19"/>
      <c r="J10" s="10"/>
      <c r="K10" s="19"/>
    </row>
    <row r="11" spans="1:11" ht="25.5" customHeight="1" x14ac:dyDescent="0.25">
      <c r="A11" s="99"/>
      <c r="B11" s="11"/>
      <c r="C11" s="12"/>
      <c r="D11" s="12"/>
      <c r="E11" s="64"/>
      <c r="F11" s="13"/>
      <c r="G11" s="8"/>
      <c r="H11" s="14"/>
      <c r="I11" s="20"/>
      <c r="J11" s="14"/>
      <c r="K11" s="20"/>
    </row>
    <row r="12" spans="1:11" ht="25.5" customHeight="1" x14ac:dyDescent="0.25">
      <c r="A12" s="99"/>
      <c r="B12" s="11"/>
      <c r="C12" s="12"/>
      <c r="D12" s="12"/>
      <c r="E12" s="64"/>
      <c r="F12" s="13"/>
      <c r="G12" s="8"/>
      <c r="H12" s="14"/>
      <c r="I12" s="20"/>
      <c r="J12" s="14"/>
      <c r="K12" s="20"/>
    </row>
    <row r="13" spans="1:11" ht="25.5" customHeight="1" thickBot="1" x14ac:dyDescent="0.3">
      <c r="A13" s="99"/>
      <c r="B13" s="15"/>
      <c r="C13" s="16"/>
      <c r="D13" s="16"/>
      <c r="E13" s="65"/>
      <c r="F13" s="17"/>
      <c r="G13" s="8"/>
      <c r="H13" s="18"/>
      <c r="I13" s="21"/>
      <c r="J13" s="18"/>
      <c r="K13" s="21"/>
    </row>
    <row r="14" spans="1:11" ht="23.25" customHeight="1" thickBot="1" x14ac:dyDescent="0.3">
      <c r="A14" s="100"/>
      <c r="B14" s="61" t="s">
        <v>25</v>
      </c>
      <c r="C14" s="72"/>
      <c r="D14" s="73"/>
      <c r="E14" s="62">
        <f>SUM(E10:E13)</f>
        <v>0</v>
      </c>
      <c r="F14" s="72"/>
      <c r="G14" s="73"/>
      <c r="H14" s="62">
        <f t="shared" ref="H14:I14" si="0">SUM(H10:H13)</f>
        <v>0</v>
      </c>
      <c r="I14" s="62">
        <f t="shared" si="0"/>
        <v>0</v>
      </c>
      <c r="J14" s="62">
        <f>SUM(J10:J13)</f>
        <v>0</v>
      </c>
      <c r="K14" s="62">
        <f t="shared" ref="K14" si="1">SUM(K10:K13)</f>
        <v>0</v>
      </c>
    </row>
    <row r="15" spans="1:11" ht="19.5" thickBot="1" x14ac:dyDescent="0.3">
      <c r="A15" s="101" t="s">
        <v>30</v>
      </c>
      <c r="B15" s="102"/>
      <c r="C15" s="102"/>
      <c r="D15" s="103"/>
      <c r="E15" s="66">
        <f>E9+E14</f>
        <v>0</v>
      </c>
      <c r="F15" s="93"/>
      <c r="G15" s="94"/>
      <c r="H15" s="66">
        <f t="shared" ref="H15:I15" si="2">H9+H14</f>
        <v>0</v>
      </c>
      <c r="I15" s="66">
        <f t="shared" si="2"/>
        <v>0</v>
      </c>
      <c r="J15" s="66">
        <f>J9+J14</f>
        <v>0</v>
      </c>
      <c r="K15" s="67">
        <f>K9+K14</f>
        <v>0</v>
      </c>
    </row>
    <row r="18" spans="1:14" hidden="1" x14ac:dyDescent="0.25">
      <c r="A18" s="106"/>
      <c r="B18" s="104" t="s">
        <v>1</v>
      </c>
      <c r="C18" s="91" t="s">
        <v>11</v>
      </c>
      <c r="D18" s="91" t="s">
        <v>12</v>
      </c>
      <c r="E18" s="82" t="s">
        <v>13</v>
      </c>
      <c r="F18" s="89" t="s">
        <v>14</v>
      </c>
      <c r="G18" s="91" t="s">
        <v>17</v>
      </c>
      <c r="H18" s="1"/>
      <c r="I18" s="1"/>
    </row>
    <row r="19" spans="1:14" ht="15.75" hidden="1" thickBot="1" x14ac:dyDescent="0.3">
      <c r="A19" s="83"/>
      <c r="B19" s="105"/>
      <c r="C19" s="83"/>
      <c r="D19" s="83"/>
      <c r="E19" s="83"/>
      <c r="F19" s="90"/>
      <c r="G19" s="92"/>
      <c r="H19" s="1"/>
      <c r="I19" s="1"/>
    </row>
    <row r="20" spans="1:14" hidden="1" x14ac:dyDescent="0.25">
      <c r="A20" s="95" t="s">
        <v>0</v>
      </c>
      <c r="B20" s="22" t="s">
        <v>3</v>
      </c>
      <c r="C20" s="23" t="s">
        <v>15</v>
      </c>
      <c r="D20" s="24" t="s">
        <v>15</v>
      </c>
      <c r="E20" s="25" t="s">
        <v>15</v>
      </c>
      <c r="F20" s="26" t="s">
        <v>15</v>
      </c>
      <c r="G20" s="25">
        <f>I5/2</f>
        <v>0</v>
      </c>
      <c r="H20" s="1"/>
      <c r="I20" s="1"/>
    </row>
    <row r="21" spans="1:14" ht="30.75" hidden="1" thickBot="1" x14ac:dyDescent="0.3">
      <c r="A21" s="96"/>
      <c r="B21" s="27" t="s">
        <v>5</v>
      </c>
      <c r="C21" s="28" t="s">
        <v>15</v>
      </c>
      <c r="D21" s="29" t="s">
        <v>15</v>
      </c>
      <c r="E21" s="30" t="s">
        <v>15</v>
      </c>
      <c r="F21" s="31" t="s">
        <v>15</v>
      </c>
      <c r="G21" s="30">
        <f>I8/4</f>
        <v>0</v>
      </c>
      <c r="H21" s="1"/>
      <c r="I21" s="1"/>
    </row>
    <row r="22" spans="1:14" ht="15.75" hidden="1" thickBot="1" x14ac:dyDescent="0.3">
      <c r="A22" s="97"/>
      <c r="B22" s="32" t="s">
        <v>9</v>
      </c>
      <c r="C22" s="33">
        <v>0</v>
      </c>
      <c r="D22" s="34">
        <v>0</v>
      </c>
      <c r="E22" s="35">
        <f>SUM(E20:E21)</f>
        <v>0</v>
      </c>
      <c r="F22" s="36">
        <f>SUM(E22)</f>
        <v>0</v>
      </c>
      <c r="G22" s="35">
        <f>SUM(G20:G21)</f>
        <v>0</v>
      </c>
      <c r="H22" s="1"/>
      <c r="I22" s="1"/>
    </row>
    <row r="23" spans="1:14" ht="30.75" hidden="1" thickBot="1" x14ac:dyDescent="0.3">
      <c r="A23" s="95" t="s">
        <v>6</v>
      </c>
      <c r="B23" s="22" t="s">
        <v>7</v>
      </c>
      <c r="C23" s="37">
        <f>1%*E10</f>
        <v>0</v>
      </c>
      <c r="D23" s="38">
        <f>15%*E10</f>
        <v>0</v>
      </c>
      <c r="E23" s="25">
        <f>5%*E10</f>
        <v>0</v>
      </c>
      <c r="F23" s="38">
        <f>5%*E10</f>
        <v>0</v>
      </c>
      <c r="G23" s="25" t="e">
        <f>I10/G10</f>
        <v>#DIV/0!</v>
      </c>
      <c r="H23" s="1"/>
      <c r="I23" s="1"/>
    </row>
    <row r="24" spans="1:14" ht="30" hidden="1" x14ac:dyDescent="0.25">
      <c r="A24" s="96"/>
      <c r="B24" s="27" t="s">
        <v>8</v>
      </c>
      <c r="C24" s="37">
        <f>1%*E13</f>
        <v>0</v>
      </c>
      <c r="D24" s="38">
        <f>15%*E13</f>
        <v>0</v>
      </c>
      <c r="E24" s="25">
        <f>5%*E13</f>
        <v>0</v>
      </c>
      <c r="F24" s="38">
        <f>5%*E13</f>
        <v>0</v>
      </c>
      <c r="G24" s="30" t="e">
        <f>I13/G13</f>
        <v>#DIV/0!</v>
      </c>
      <c r="H24" s="1"/>
      <c r="I24" s="1"/>
    </row>
    <row r="25" spans="1:14" ht="15.75" hidden="1" thickBot="1" x14ac:dyDescent="0.3">
      <c r="A25" s="97"/>
      <c r="B25" s="32" t="s">
        <v>9</v>
      </c>
      <c r="C25" s="36">
        <f>SUM(C23:C24)</f>
        <v>0</v>
      </c>
      <c r="D25" s="39">
        <f>SUM(D23:D24)</f>
        <v>0</v>
      </c>
      <c r="E25" s="35">
        <f>SUM(E23:E24)</f>
        <v>0</v>
      </c>
      <c r="F25" s="36">
        <f>SUM(F23:F24)</f>
        <v>0</v>
      </c>
      <c r="G25" s="35" t="e">
        <f>SUM(G23:G24)</f>
        <v>#DIV/0!</v>
      </c>
      <c r="H25" s="1"/>
      <c r="I25" s="1"/>
    </row>
    <row r="26" spans="1:14" ht="15.75" hidden="1" thickBot="1" x14ac:dyDescent="0.3">
      <c r="A26" s="40" t="s">
        <v>10</v>
      </c>
      <c r="B26" s="41"/>
      <c r="C26" s="42">
        <f t="shared" ref="C26:D26" si="3">C22+C25</f>
        <v>0</v>
      </c>
      <c r="D26" s="42">
        <f t="shared" si="3"/>
        <v>0</v>
      </c>
      <c r="E26" s="42">
        <f>E22+E25</f>
        <v>0</v>
      </c>
      <c r="F26" s="43">
        <f t="shared" ref="F26:G26" si="4">F22+F25</f>
        <v>0</v>
      </c>
      <c r="G26" s="42" t="e">
        <f t="shared" si="4"/>
        <v>#DIV/0!</v>
      </c>
      <c r="H26" s="1"/>
      <c r="I26" s="1"/>
    </row>
    <row r="27" spans="1:14" hidden="1" x14ac:dyDescent="0.25"/>
    <row r="28" spans="1:14" ht="15.75" hidden="1" thickBot="1" x14ac:dyDescent="0.3"/>
    <row r="29" spans="1:14" ht="15.75" hidden="1" thickBot="1" x14ac:dyDescent="0.3">
      <c r="A29" s="44" t="s">
        <v>16</v>
      </c>
      <c r="B29" s="45">
        <v>41640</v>
      </c>
      <c r="C29" s="46">
        <v>41671</v>
      </c>
      <c r="D29" s="45">
        <v>41699</v>
      </c>
      <c r="E29" s="46">
        <v>41730</v>
      </c>
      <c r="F29" s="45">
        <v>41760</v>
      </c>
      <c r="G29" s="46">
        <v>41791</v>
      </c>
      <c r="H29" s="45">
        <v>41821</v>
      </c>
      <c r="I29" s="46">
        <v>41852</v>
      </c>
      <c r="J29" s="45">
        <v>41883</v>
      </c>
      <c r="K29" s="46">
        <v>41913</v>
      </c>
      <c r="L29" s="45">
        <v>41944</v>
      </c>
      <c r="M29" s="46">
        <v>41974</v>
      </c>
    </row>
    <row r="30" spans="1:14" ht="30" hidden="1" x14ac:dyDescent="0.25">
      <c r="A30" s="47" t="s">
        <v>3</v>
      </c>
      <c r="B30" s="48">
        <v>24833066</v>
      </c>
      <c r="C30" s="48">
        <v>24833066</v>
      </c>
      <c r="D30" s="48">
        <v>24833066</v>
      </c>
      <c r="E30" s="48"/>
      <c r="F30" s="48"/>
      <c r="G30" s="48"/>
      <c r="H30" s="48"/>
      <c r="I30" s="48"/>
      <c r="J30" s="48"/>
      <c r="K30" s="48"/>
      <c r="L30" s="48"/>
      <c r="M30" s="48"/>
    </row>
    <row r="31" spans="1:14" ht="30" hidden="1" x14ac:dyDescent="0.25">
      <c r="A31" s="49" t="s">
        <v>5</v>
      </c>
      <c r="B31" s="50">
        <v>7000000</v>
      </c>
      <c r="C31" s="50">
        <v>7000000</v>
      </c>
      <c r="D31" s="50">
        <v>7000000</v>
      </c>
      <c r="E31" s="50">
        <v>7000000</v>
      </c>
      <c r="F31" s="50" t="s">
        <v>18</v>
      </c>
      <c r="G31" s="51"/>
      <c r="H31" s="51"/>
      <c r="I31" s="51"/>
      <c r="J31" s="51"/>
      <c r="K31" s="51"/>
      <c r="L31" s="51"/>
      <c r="M31" s="51"/>
    </row>
    <row r="32" spans="1:14" ht="45" hidden="1" x14ac:dyDescent="0.25">
      <c r="A32" s="49" t="s">
        <v>7</v>
      </c>
      <c r="B32" s="50" t="s">
        <v>18</v>
      </c>
      <c r="C32" s="51"/>
      <c r="D32" s="51"/>
      <c r="E32" s="51">
        <v>17500000</v>
      </c>
      <c r="F32" s="51">
        <v>17500000</v>
      </c>
      <c r="G32" s="51">
        <v>17500000</v>
      </c>
      <c r="H32" s="51">
        <v>17500000</v>
      </c>
      <c r="I32" s="51"/>
      <c r="J32" s="51"/>
      <c r="K32" s="51"/>
      <c r="L32" s="51"/>
      <c r="M32" s="51"/>
      <c r="N32" s="52"/>
    </row>
    <row r="33" spans="1:14" ht="45.75" hidden="1" thickBot="1" x14ac:dyDescent="0.3">
      <c r="A33" s="53" t="s">
        <v>8</v>
      </c>
      <c r="B33" s="54" t="s">
        <v>18</v>
      </c>
      <c r="C33" s="55"/>
      <c r="D33" s="55"/>
      <c r="E33" s="55">
        <v>13500000</v>
      </c>
      <c r="F33" s="55">
        <v>13500000</v>
      </c>
      <c r="G33" s="55">
        <v>13500000</v>
      </c>
      <c r="H33" s="55">
        <v>13500000</v>
      </c>
      <c r="I33" s="55">
        <v>13500000</v>
      </c>
      <c r="J33" s="55">
        <v>13500000</v>
      </c>
      <c r="K33" s="55">
        <v>13500000</v>
      </c>
      <c r="L33" s="55">
        <v>13500000</v>
      </c>
      <c r="M33" s="55">
        <v>13500000</v>
      </c>
      <c r="N33" s="52"/>
    </row>
    <row r="34" spans="1:14" ht="30.75" hidden="1" thickBot="1" x14ac:dyDescent="0.3">
      <c r="A34" s="56" t="s">
        <v>19</v>
      </c>
      <c r="B34" s="57">
        <f>SUM(B30:B33)</f>
        <v>31833066</v>
      </c>
      <c r="C34" s="57">
        <f t="shared" ref="C34:M34" si="5">SUM(C30:C33)</f>
        <v>31833066</v>
      </c>
      <c r="D34" s="57">
        <f t="shared" si="5"/>
        <v>31833066</v>
      </c>
      <c r="E34" s="57">
        <f t="shared" si="5"/>
        <v>38000000</v>
      </c>
      <c r="F34" s="57">
        <f t="shared" si="5"/>
        <v>31000000</v>
      </c>
      <c r="G34" s="57">
        <f t="shared" si="5"/>
        <v>31000000</v>
      </c>
      <c r="H34" s="57">
        <f t="shared" si="5"/>
        <v>31000000</v>
      </c>
      <c r="I34" s="57">
        <f t="shared" si="5"/>
        <v>13500000</v>
      </c>
      <c r="J34" s="57">
        <f t="shared" si="5"/>
        <v>13500000</v>
      </c>
      <c r="K34" s="57">
        <f t="shared" si="5"/>
        <v>13500000</v>
      </c>
      <c r="L34" s="57">
        <f t="shared" si="5"/>
        <v>13500000</v>
      </c>
      <c r="M34" s="57">
        <f t="shared" si="5"/>
        <v>13500000</v>
      </c>
      <c r="N34" s="52"/>
    </row>
    <row r="35" spans="1:14" ht="30.75" hidden="1" thickBot="1" x14ac:dyDescent="0.3">
      <c r="A35" s="58" t="s">
        <v>20</v>
      </c>
      <c r="B35" s="57">
        <f>B34</f>
        <v>31833066</v>
      </c>
      <c r="C35" s="57">
        <f>C34+B34</f>
        <v>63666132</v>
      </c>
      <c r="D35" s="57">
        <f t="shared" ref="D35:M35" si="6">D34+C34</f>
        <v>63666132</v>
      </c>
      <c r="E35" s="57">
        <f t="shared" si="6"/>
        <v>69833066</v>
      </c>
      <c r="F35" s="57">
        <f t="shared" si="6"/>
        <v>69000000</v>
      </c>
      <c r="G35" s="57">
        <f t="shared" si="6"/>
        <v>62000000</v>
      </c>
      <c r="H35" s="57">
        <f t="shared" si="6"/>
        <v>62000000</v>
      </c>
      <c r="I35" s="57">
        <f t="shared" si="6"/>
        <v>44500000</v>
      </c>
      <c r="J35" s="57">
        <f t="shared" si="6"/>
        <v>27000000</v>
      </c>
      <c r="K35" s="57">
        <f t="shared" si="6"/>
        <v>27000000</v>
      </c>
      <c r="L35" s="57">
        <f t="shared" si="6"/>
        <v>27000000</v>
      </c>
      <c r="M35" s="57">
        <f t="shared" si="6"/>
        <v>27000000</v>
      </c>
      <c r="N35" s="52"/>
    </row>
    <row r="36" spans="1:14" hidden="1" x14ac:dyDescent="0.25">
      <c r="A36" s="59" t="s">
        <v>21</v>
      </c>
      <c r="B36" s="84">
        <f>B35*$A37</f>
        <v>25466452.800000001</v>
      </c>
      <c r="C36" s="84">
        <f t="shared" ref="C36:M36" si="7">C35*$A37</f>
        <v>50932905.600000001</v>
      </c>
      <c r="D36" s="84">
        <f t="shared" si="7"/>
        <v>50932905.600000001</v>
      </c>
      <c r="E36" s="87">
        <f t="shared" si="7"/>
        <v>55866452.800000004</v>
      </c>
      <c r="F36" s="84">
        <f t="shared" si="7"/>
        <v>55200000</v>
      </c>
      <c r="G36" s="84">
        <f t="shared" si="7"/>
        <v>49600000</v>
      </c>
      <c r="H36" s="84">
        <f t="shared" si="7"/>
        <v>49600000</v>
      </c>
      <c r="I36" s="84">
        <f t="shared" si="7"/>
        <v>35600000</v>
      </c>
      <c r="J36" s="84">
        <f t="shared" si="7"/>
        <v>21600000</v>
      </c>
      <c r="K36" s="84">
        <f t="shared" si="7"/>
        <v>21600000</v>
      </c>
      <c r="L36" s="84">
        <f t="shared" si="7"/>
        <v>21600000</v>
      </c>
      <c r="M36" s="84">
        <f t="shared" si="7"/>
        <v>21600000</v>
      </c>
      <c r="N36" s="52"/>
    </row>
    <row r="37" spans="1:14" ht="15.75" hidden="1" thickBot="1" x14ac:dyDescent="0.3">
      <c r="A37" s="60">
        <f>80%</f>
        <v>0.8</v>
      </c>
      <c r="B37" s="86"/>
      <c r="C37" s="85"/>
      <c r="D37" s="85"/>
      <c r="E37" s="88"/>
      <c r="F37" s="85"/>
      <c r="G37" s="85"/>
      <c r="H37" s="85"/>
      <c r="I37" s="85"/>
      <c r="J37" s="85"/>
      <c r="K37" s="85"/>
      <c r="L37" s="85"/>
      <c r="M37" s="85"/>
    </row>
    <row r="38" spans="1:14" x14ac:dyDescent="0.25">
      <c r="D38" s="68"/>
    </row>
  </sheetData>
  <mergeCells count="26">
    <mergeCell ref="F15:G15"/>
    <mergeCell ref="A20:A22"/>
    <mergeCell ref="A23:A25"/>
    <mergeCell ref="A5:A9"/>
    <mergeCell ref="A10:A14"/>
    <mergeCell ref="A15:D15"/>
    <mergeCell ref="B18:B19"/>
    <mergeCell ref="A18:A19"/>
    <mergeCell ref="C18:C19"/>
    <mergeCell ref="D18:D19"/>
    <mergeCell ref="B2:K3"/>
    <mergeCell ref="E18:E19"/>
    <mergeCell ref="M36:M37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F18:F19"/>
    <mergeCell ref="G18:G19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BNP Paribas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282252</dc:creator>
  <cp:lastModifiedBy>351383</cp:lastModifiedBy>
  <dcterms:created xsi:type="dcterms:W3CDTF">2014-05-07T06:38:47Z</dcterms:created>
  <dcterms:modified xsi:type="dcterms:W3CDTF">2016-10-13T16:59:42Z</dcterms:modified>
</cp:coreProperties>
</file>